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iagnóstico" sheetId="1" state="visible" r:id="rId3"/>
    <sheet name="Referencia"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<sst xmlns="http://schemas.openxmlformats.org/spreadsheetml/2006/main" count="77" uniqueCount="71">
  <si>
    <t xml:space="preserve">DIAGNÓSTICO DE LIQUIDEZ Y ROTACIÓN DE ACTIVOS</t>
  </si>
  <si>
    <t xml:space="preserve">FC Finanzas &amp; Estrategias · fc-finanzas-estrategias.netlify.app</t>
  </si>
  <si>
    <t xml:space="preserve">CÓMO USAR ESTA PLANTILLA</t>
  </si>
  <si>
    <t xml:space="preserve">1. Escriba únicamente en las celdas con fondo amarillo y texto azul. El resto está formulado.</t>
  </si>
  <si>
    <t xml:space="preserve">2. Use la misma unidad en todos los campos (millones, miles de millones). Los indicadores son cocientes.</t>
  </si>
  <si>
    <t xml:space="preserve">3. En Inventarios incluya activos biológicos si los hay: también exigen un ciclo para volverse caja.</t>
  </si>
  <si>
    <t xml:space="preserve">4. En Efectivo excluya el efectivo restringido: no está disponible para atender el pasivo corriente.</t>
  </si>
  <si>
    <t xml:space="preserve">5. La hoja 'Referencia' trae seis empresas colombianas reales para contrastar sus resultados.</t>
  </si>
  <si>
    <t xml:space="preserve">DATOS DE ENTRADA</t>
  </si>
  <si>
    <t xml:space="preserve">Año 1</t>
  </si>
  <si>
    <t xml:space="preserve">Año 2</t>
  </si>
  <si>
    <t xml:space="preserve">Activo corriente</t>
  </si>
  <si>
    <t xml:space="preserve">Pasivo corriente</t>
  </si>
  <si>
    <t xml:space="preserve">Inventarios (incluidos activos biológicos)</t>
  </si>
  <si>
    <t xml:space="preserve">Efectivo, equivalentes e inversiones de realización inmediata</t>
  </si>
  <si>
    <t xml:space="preserve">Ventas o ingresos del año</t>
  </si>
  <si>
    <t xml:space="preserve">Activos totales al inicio del año</t>
  </si>
  <si>
    <t xml:space="preserve">Activos totales al cierre del año</t>
  </si>
  <si>
    <t xml:space="preserve">INDICADORES</t>
  </si>
  <si>
    <t xml:space="preserve">CÓMO LEERLO</t>
  </si>
  <si>
    <t xml:space="preserve">Razón corriente</t>
  </si>
  <si>
    <t xml:space="preserve">Pesos de activo corriente por cada peso exigible dentro del año. No existe un óptimo universal: depende del ciclo del sector.</t>
  </si>
  <si>
    <t xml:space="preserve">Prueba ácida</t>
  </si>
  <si>
    <t xml:space="preserve">Cobertura sin suponer que se venda el inventario. Su distancia frente a la razón corriente mide el peso del inventario.</t>
  </si>
  <si>
    <t xml:space="preserve">Prueba superácida</t>
  </si>
  <si>
    <t xml:space="preserve">Capacidad de pago inmediata, sin cobrar ni vender. Referente usual entre 0,20 y 0,30; muy por encima indica caja ociosa.</t>
  </si>
  <si>
    <t xml:space="preserve">Rotación de activos (veces)</t>
  </si>
  <si>
    <t xml:space="preserve">Pesos de venta por cada peso invertido. Se compara solo contra el propio historial y contra empresas del mismo sector.</t>
  </si>
  <si>
    <t xml:space="preserve">Brecha razón corriente − prueba ácida</t>
  </si>
  <si>
    <t xml:space="preserve">Equivale a Inventarios / Pasivo corriente. A mayor brecha, más depende la liquidez de vender mercancía.</t>
  </si>
  <si>
    <t xml:space="preserve">Inventario sobre activo corriente</t>
  </si>
  <si>
    <t xml:space="preserve">Participación del inventario dentro del activo corriente. Explica directamente la brecha anterior.</t>
  </si>
  <si>
    <t xml:space="preserve">Efectivo sobre activo corriente</t>
  </si>
  <si>
    <t xml:space="preserve">Qué proporción del activo corriente ya es caja disponible.</t>
  </si>
  <si>
    <t xml:space="preserve">VARIACIÓN AÑO 1 → AÑO 2</t>
  </si>
  <si>
    <t xml:space="preserve">Activo corr.</t>
  </si>
  <si>
    <t xml:space="preserve">Pasivo corr.</t>
  </si>
  <si>
    <t xml:space="preserve">Crecimiento del período</t>
  </si>
  <si>
    <t xml:space="preserve">Si el pasivo corriente crece más rápido que el activo corriente, la razón corriente cae aunque ambos aumenten. Descomponer siempre antes de concluir.</t>
  </si>
  <si>
    <t xml:space="preserve">Ejemplo precargado: Almacenes Éxito S.A., cierres 2024 y 2025, estados financieros consolidados publicados, cifras en COP millones. Reemplace por las de su empresa.</t>
  </si>
  <si>
    <t xml:space="preserve">SEIS EMPRESAS COLOMBIANAS — CIERRE 2025</t>
  </si>
  <si>
    <t xml:space="preserve">Estados financieros consolidados publicados por cada emisor. Cifras verificadas contra el total de activo corriente reportado.</t>
  </si>
  <si>
    <t xml:space="preserve">Empresa</t>
  </si>
  <si>
    <t xml:space="preserve">Sector</t>
  </si>
  <si>
    <t xml:space="preserve">Unidad</t>
  </si>
  <si>
    <t xml:space="preserve">R. corriente</t>
  </si>
  <si>
    <t xml:space="preserve">P. ácida</t>
  </si>
  <si>
    <t xml:space="preserve">P. superácida</t>
  </si>
  <si>
    <t xml:space="preserve">Rotación</t>
  </si>
  <si>
    <t xml:space="preserve">Inv./A.C.</t>
  </si>
  <si>
    <t xml:space="preserve">Almacenes Éxito</t>
  </si>
  <si>
    <t xml:space="preserve">Comercio minorista</t>
  </si>
  <si>
    <t xml:space="preserve">COP millones</t>
  </si>
  <si>
    <t xml:space="preserve">Grupo Nutresa</t>
  </si>
  <si>
    <t xml:space="preserve">Alimentos</t>
  </si>
  <si>
    <t xml:space="preserve">Ecopetrol</t>
  </si>
  <si>
    <t xml:space="preserve">Petróleo y gas</t>
  </si>
  <si>
    <t xml:space="preserve">COP miles de millones</t>
  </si>
  <si>
    <t xml:space="preserve">ISA</t>
  </si>
  <si>
    <t xml:space="preserve">Transmisión de energía</t>
  </si>
  <si>
    <t xml:space="preserve">Organización Terpel</t>
  </si>
  <si>
    <t xml:space="preserve">Combustibles</t>
  </si>
  <si>
    <t xml:space="preserve">Cementos Argos</t>
  </si>
  <si>
    <t xml:space="preserve">Cemento</t>
  </si>
  <si>
    <t xml:space="preserve">CÓMO USAR ESTA TABLA</t>
  </si>
  <si>
    <t xml:space="preserve">· Compare su empresa contra el sector más parecido, nunca contra el promedio de las seis.</t>
  </si>
  <si>
    <t xml:space="preserve">· ISA tiene la razón corriente más alta del grupo después de Argos y, a la vez, un inventario de apenas 1,4 % del activo corriente: por eso su prueba ácida casi coincide con la razón corriente.</t>
  </si>
  <si>
    <t xml:space="preserve">· Almacenes Éxito opera por debajo de 1,0 de forma sostenida: en comercio de alta rotación los proveedores financian el inventario.</t>
  </si>
  <si>
    <t xml:space="preserve">· Cementos Argos presenta cifras infladas por partidas no recurrentes de la venta de su operación en Estados Unidos. En 2024 su razón corriente ajustada, excluyendo activos mantenidos para la venta, era 1,09 frente a 4,92 sin ajustar.</t>
  </si>
  <si>
    <t xml:space="preserve">· Terpel rota 3,86 veces e ISA 0,21. La diferencia mide intensidad de capital del sector, no calidad de gestión.</t>
  </si>
  <si>
    <t xml:space="preserve">Fuentes: estados financieros consolidados de Almacenes Éxito S.A., Grupo Nutresa S.A., Ecopetrol S.A., Interconexión Eléctrica S.A. E.S.P., Organización Terpel S.A. y Cementos Argos S.A., cierre 2025. Contraste siempre con el documento original del emisor antes de usar estas cifras en un informe.</t>
  </si>
</sst>
</file>

<file path=xl/styles.xml><?xml version="1.0" encoding="utf-8"?>
<styleSheet xmlns="http://schemas.openxmlformats.org/spreadsheetml/2006/main">
  <numFmts count="4">
    <numFmt numFmtId="164" formatCode="General"/>
    <numFmt numFmtId="165" formatCode="#,##0"/>
    <numFmt numFmtId="166" formatCode="0.00"/>
    <numFmt numFmtId="167" formatCode="0.0%"/>
  </numFmts>
  <fonts count="10">
    <font>
      <sz val="11"/>
      <color theme="1"/>
      <name val="Calibri"/>
      <family val="2"/>
      <charset val="1"/>
    </font>
    <font>
      <sz val="10"/>
      <name val="Arial"/>
      <family val="0"/>
    </font>
    <font>
      <sz val="10"/>
      <name val="Arial"/>
      <family val="0"/>
    </font>
    <font>
      <sz val="10"/>
      <name val="Arial"/>
      <family val="0"/>
    </font>
    <font>
      <b val="true"/>
      <sz val="14"/>
      <color rgb="FF0B5C4E"/>
      <name val="Arial"/>
      <family val="0"/>
      <charset val="1"/>
    </font>
    <font>
      <i val="true"/>
      <sz val="10"/>
      <color rgb="FF595959"/>
      <name val="Arial"/>
      <family val="0"/>
      <charset val="1"/>
    </font>
    <font>
      <b val="true"/>
      <sz val="10"/>
      <name val="Arial"/>
      <family val="0"/>
      <charset val="1"/>
    </font>
    <font>
      <sz val="10"/>
      <name val="Arial"/>
      <family val="0"/>
      <charset val="1"/>
    </font>
    <font>
      <b val="true"/>
      <sz val="10"/>
      <color rgb="FFFFFFFF"/>
      <name val="Arial"/>
      <family val="0"/>
      <charset val="1"/>
    </font>
    <font>
      <sz val="10"/>
      <color rgb="FF0000FF"/>
      <name val="Arial"/>
      <family val="0"/>
      <charset val="1"/>
    </font>
  </fonts>
  <fills count="5">
    <fill>
      <patternFill patternType="none"/>
    </fill>
    <fill>
      <patternFill patternType="gray125"/>
    </fill>
    <fill>
      <patternFill patternType="solid">
        <fgColor rgb="FF0B5C4E"/>
        <bgColor rgb="FF008080"/>
      </patternFill>
    </fill>
    <fill>
      <patternFill patternType="solid">
        <fgColor rgb="FFFFFFCC"/>
        <bgColor rgb="FFFFFFFF"/>
      </patternFill>
    </fill>
    <fill>
      <patternFill patternType="solid">
        <fgColor rgb="FFF2F2F2"/>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center" textRotation="0" wrapText="tru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true" applyProtection="false">
      <alignment horizontal="right" vertical="bottom" textRotation="0" wrapText="fals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5" fontId="9" fillId="3"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6" fontId="7" fillId="0" borderId="1" xfId="0" applyFont="true" applyBorder="true" applyAlignment="true" applyProtection="false">
      <alignment horizontal="right" vertical="bottom" textRotation="0" wrapText="false" indent="0" shrinkToFit="false"/>
      <protection locked="true" hidden="false"/>
    </xf>
    <xf numFmtId="164" fontId="6" fillId="4" borderId="1" xfId="0" applyFont="true" applyBorder="true" applyAlignment="true" applyProtection="false">
      <alignment horizontal="left" vertical="center" textRotation="0" wrapText="true" indent="0" shrinkToFit="false"/>
      <protection locked="true" hidden="false"/>
    </xf>
    <xf numFmtId="166" fontId="7" fillId="4" borderId="1" xfId="0" applyFont="true" applyBorder="true" applyAlignment="true" applyProtection="false">
      <alignment horizontal="right" vertical="bottom" textRotation="0" wrapText="false" indent="0" shrinkToFit="false"/>
      <protection locked="true" hidden="false"/>
    </xf>
    <xf numFmtId="164" fontId="7" fillId="4" borderId="0" xfId="0" applyFont="true" applyBorder="false" applyAlignment="true" applyProtection="false">
      <alignment horizontal="left" vertical="center" textRotation="0" wrapText="true" indent="0" shrinkToFit="false"/>
      <protection locked="true" hidden="false"/>
    </xf>
    <xf numFmtId="167" fontId="7" fillId="4" borderId="1" xfId="0" applyFont="true" applyBorder="true" applyAlignment="true" applyProtection="false">
      <alignment horizontal="right" vertical="bottom" textRotation="0" wrapText="false" indent="0" shrinkToFit="false"/>
      <protection locked="true" hidden="false"/>
    </xf>
    <xf numFmtId="167" fontId="7" fillId="0" borderId="1" xfId="0" applyFont="true" applyBorder="true" applyAlignment="true" applyProtection="false">
      <alignment horizontal="right"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4" fontId="8" fillId="2" borderId="0" xfId="0" applyFont="true" applyBorder="false" applyAlignment="true" applyProtection="false">
      <alignment horizontal="left" vertical="center"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B5C4E"/>
      <rgbColor rgb="FFBFBFBF"/>
      <rgbColor rgb="FF808080"/>
      <rgbColor rgb="FF9999FF"/>
      <rgbColor rgb="FF993366"/>
      <rgbColor rgb="FFFFFF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4" min="3" style="0" width="16"/>
    <col collapsed="false" customWidth="true" hidden="false" outlineLevel="0" max="5" min="5" style="0" width="3"/>
    <col collapsed="false" customWidth="true" hidden="false" outlineLevel="0" max="6" min="6" style="0" width="52"/>
  </cols>
  <sheetData>
    <row r="2" customFormat="false" ht="17.35"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23.85" hidden="false" customHeight="false" outlineLevel="0" collapsed="false">
      <c r="B6" s="4" t="s">
        <v>3</v>
      </c>
    </row>
    <row r="7" customFormat="false" ht="23.85" hidden="false" customHeight="false" outlineLevel="0" collapsed="false">
      <c r="B7" s="4" t="s">
        <v>4</v>
      </c>
    </row>
    <row r="8" customFormat="false" ht="23.85" hidden="false" customHeight="false" outlineLevel="0" collapsed="false">
      <c r="B8" s="4" t="s">
        <v>5</v>
      </c>
    </row>
    <row r="9" customFormat="false" ht="23.85" hidden="false" customHeight="false" outlineLevel="0" collapsed="false">
      <c r="B9" s="4" t="s">
        <v>6</v>
      </c>
    </row>
    <row r="10" customFormat="false" ht="23.85" hidden="false" customHeight="false" outlineLevel="0" collapsed="false">
      <c r="B10" s="4" t="s">
        <v>7</v>
      </c>
    </row>
    <row r="12" customFormat="false" ht="15" hidden="false" customHeight="false" outlineLevel="0" collapsed="false">
      <c r="B12" s="5" t="s">
        <v>8</v>
      </c>
      <c r="C12" s="6" t="s">
        <v>9</v>
      </c>
      <c r="D12" s="6" t="s">
        <v>10</v>
      </c>
    </row>
    <row r="13" customFormat="false" ht="15" hidden="false" customHeight="false" outlineLevel="0" collapsed="false">
      <c r="B13" s="7" t="s">
        <v>11</v>
      </c>
      <c r="C13" s="8" t="n">
        <v>5456605</v>
      </c>
      <c r="D13" s="8" t="n">
        <v>5916394</v>
      </c>
    </row>
    <row r="14" customFormat="false" ht="15" hidden="false" customHeight="false" outlineLevel="0" collapsed="false">
      <c r="B14" s="7" t="s">
        <v>12</v>
      </c>
      <c r="C14" s="8" t="n">
        <v>7197560</v>
      </c>
      <c r="D14" s="8" t="n">
        <v>7072890</v>
      </c>
    </row>
    <row r="15" customFormat="false" ht="15" hidden="false" customHeight="false" outlineLevel="0" collapsed="false">
      <c r="B15" s="7" t="s">
        <v>13</v>
      </c>
      <c r="C15" s="8" t="n">
        <v>2818786</v>
      </c>
      <c r="D15" s="8" t="n">
        <v>2718202</v>
      </c>
    </row>
    <row r="16" customFormat="false" ht="23.85" hidden="false" customHeight="false" outlineLevel="0" collapsed="false">
      <c r="B16" s="7" t="s">
        <v>14</v>
      </c>
      <c r="C16" s="8" t="n">
        <v>1350235</v>
      </c>
      <c r="D16" s="8" t="n">
        <v>1993498</v>
      </c>
    </row>
    <row r="17" customFormat="false" ht="15" hidden="false" customHeight="false" outlineLevel="0" collapsed="false">
      <c r="B17" s="7" t="s">
        <v>15</v>
      </c>
      <c r="C17" s="8" t="n">
        <v>21880509</v>
      </c>
      <c r="D17" s="8" t="n">
        <v>22008360</v>
      </c>
    </row>
    <row r="18" customFormat="false" ht="15" hidden="false" customHeight="false" outlineLevel="0" collapsed="false">
      <c r="B18" s="7" t="s">
        <v>16</v>
      </c>
      <c r="C18" s="8" t="n">
        <v>16339761</v>
      </c>
      <c r="D18" s="8" t="n">
        <v>17554555</v>
      </c>
    </row>
    <row r="19" customFormat="false" ht="15" hidden="false" customHeight="false" outlineLevel="0" collapsed="false">
      <c r="B19" s="7" t="s">
        <v>17</v>
      </c>
      <c r="C19" s="8" t="n">
        <v>17554555</v>
      </c>
      <c r="D19" s="8" t="n">
        <v>17421786</v>
      </c>
    </row>
    <row r="21" customFormat="false" ht="15" hidden="false" customHeight="false" outlineLevel="0" collapsed="false">
      <c r="B21" s="5" t="s">
        <v>18</v>
      </c>
      <c r="C21" s="6" t="s">
        <v>9</v>
      </c>
      <c r="D21" s="6" t="s">
        <v>10</v>
      </c>
      <c r="F21" s="5" t="s">
        <v>19</v>
      </c>
    </row>
    <row r="22" customFormat="false" ht="35.05" hidden="false" customHeight="false" outlineLevel="0" collapsed="false">
      <c r="B22" s="9" t="s">
        <v>20</v>
      </c>
      <c r="C22" s="10" t="n">
        <f aca="false">IFERROR(C13/C14,"")</f>
        <v>0.758118723567431</v>
      </c>
      <c r="D22" s="10" t="n">
        <f aca="false">IFERROR(D13/D14,"")</f>
        <v>0.836488903404408</v>
      </c>
      <c r="F22" s="4" t="s">
        <v>21</v>
      </c>
    </row>
    <row r="23" customFormat="false" ht="23.85" hidden="false" customHeight="false" outlineLevel="0" collapsed="false">
      <c r="B23" s="11" t="s">
        <v>22</v>
      </c>
      <c r="C23" s="12" t="n">
        <f aca="false">IFERROR((C13-C15)/C14,"")</f>
        <v>0.366487948693724</v>
      </c>
      <c r="D23" s="12" t="n">
        <f aca="false">IFERROR((D13-D15)/D14,"")</f>
        <v>0.452176126024864</v>
      </c>
      <c r="F23" s="13" t="s">
        <v>23</v>
      </c>
    </row>
    <row r="24" customFormat="false" ht="23.85" hidden="false" customHeight="false" outlineLevel="0" collapsed="false">
      <c r="B24" s="9" t="s">
        <v>24</v>
      </c>
      <c r="C24" s="10" t="n">
        <f aca="false">IFERROR(C16/C14,"")</f>
        <v>0.187596213161127</v>
      </c>
      <c r="D24" s="10" t="n">
        <f aca="false">IFERROR(D16/D14,"")</f>
        <v>0.281850558965289</v>
      </c>
      <c r="F24" s="4" t="s">
        <v>25</v>
      </c>
    </row>
    <row r="25" customFormat="false" ht="23.85" hidden="false" customHeight="false" outlineLevel="0" collapsed="false">
      <c r="B25" s="11" t="s">
        <v>26</v>
      </c>
      <c r="C25" s="12" t="n">
        <f aca="false">IFERROR(C17/AVERAGE(C18:C19),"")</f>
        <v>1.29110196529707</v>
      </c>
      <c r="D25" s="12" t="n">
        <f aca="false">IFERROR(D17/AVERAGE(D18:D19),"")</f>
        <v>1.25847126204539</v>
      </c>
      <c r="F25" s="13" t="s">
        <v>27</v>
      </c>
    </row>
    <row r="26" customFormat="false" ht="23.85" hidden="false" customHeight="false" outlineLevel="0" collapsed="false">
      <c r="B26" s="9" t="s">
        <v>28</v>
      </c>
      <c r="C26" s="10" t="n">
        <f aca="false">IFERROR(C22-C23,"")</f>
        <v>0.391630774873707</v>
      </c>
      <c r="D26" s="10" t="n">
        <f aca="false">IFERROR(D22-D23,"")</f>
        <v>0.384312777379544</v>
      </c>
      <c r="F26" s="4" t="s">
        <v>29</v>
      </c>
    </row>
    <row r="27" customFormat="false" ht="23.85" hidden="false" customHeight="false" outlineLevel="0" collapsed="false">
      <c r="B27" s="11" t="s">
        <v>30</v>
      </c>
      <c r="C27" s="14" t="n">
        <f aca="false">IFERROR(C15/C13,"")</f>
        <v>0.516582380436187</v>
      </c>
      <c r="D27" s="14" t="n">
        <f aca="false">IFERROR(D15/D13,"")</f>
        <v>0.459435595398143</v>
      </c>
      <c r="F27" s="13" t="s">
        <v>31</v>
      </c>
    </row>
    <row r="28" customFormat="false" ht="15" hidden="false" customHeight="false" outlineLevel="0" collapsed="false">
      <c r="B28" s="9" t="s">
        <v>32</v>
      </c>
      <c r="C28" s="15" t="n">
        <f aca="false">IFERROR(C16/C13,"")</f>
        <v>0.247449650469477</v>
      </c>
      <c r="D28" s="15" t="n">
        <f aca="false">IFERROR(D16/D13,"")</f>
        <v>0.336944767370124</v>
      </c>
      <c r="F28" s="4" t="s">
        <v>33</v>
      </c>
    </row>
    <row r="30" customFormat="false" ht="15" hidden="false" customHeight="false" outlineLevel="0" collapsed="false">
      <c r="B30" s="5" t="s">
        <v>34</v>
      </c>
      <c r="C30" s="6" t="s">
        <v>35</v>
      </c>
      <c r="D30" s="6" t="s">
        <v>36</v>
      </c>
    </row>
    <row r="31" customFormat="false" ht="35.05" hidden="false" customHeight="false" outlineLevel="0" collapsed="false">
      <c r="B31" s="16" t="s">
        <v>37</v>
      </c>
      <c r="C31" s="15" t="n">
        <f aca="false">IFERROR(D13/C13-1,"")</f>
        <v>0.0842628337583533</v>
      </c>
      <c r="D31" s="15" t="n">
        <f aca="false">IFERROR(D14/C14-1,"")</f>
        <v>-0.0173211477222837</v>
      </c>
      <c r="F31" s="4" t="s">
        <v>38</v>
      </c>
    </row>
    <row r="34" customFormat="false" ht="46.25" hidden="false" customHeight="false" outlineLevel="0" collapsed="false">
      <c r="B34" s="17" t="s">
        <v>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24"/>
    <col collapsed="false" customWidth="true" hidden="false" outlineLevel="0" max="9" min="4" style="0" width="14"/>
  </cols>
  <sheetData>
    <row r="2" customFormat="false" ht="17.35" hidden="false" customHeight="false" outlineLevel="0" collapsed="false">
      <c r="B2" s="1" t="s">
        <v>40</v>
      </c>
    </row>
    <row r="3" customFormat="false" ht="15" hidden="false" customHeight="false" outlineLevel="0" collapsed="false">
      <c r="B3" s="2" t="s">
        <v>41</v>
      </c>
    </row>
    <row r="5" customFormat="false" ht="15" hidden="false" customHeight="false" outlineLevel="0" collapsed="false">
      <c r="B5" s="18" t="s">
        <v>42</v>
      </c>
      <c r="C5" s="18" t="s">
        <v>43</v>
      </c>
      <c r="D5" s="18" t="s">
        <v>44</v>
      </c>
      <c r="E5" s="6" t="s">
        <v>45</v>
      </c>
      <c r="F5" s="6" t="s">
        <v>46</v>
      </c>
      <c r="G5" s="6" t="s">
        <v>47</v>
      </c>
      <c r="H5" s="6" t="s">
        <v>48</v>
      </c>
      <c r="I5" s="6" t="s">
        <v>49</v>
      </c>
    </row>
    <row r="6" customFormat="false" ht="15" hidden="false" customHeight="false" outlineLevel="0" collapsed="false">
      <c r="B6" s="19" t="s">
        <v>50</v>
      </c>
      <c r="C6" s="19" t="s">
        <v>51</v>
      </c>
      <c r="D6" s="19" t="s">
        <v>52</v>
      </c>
      <c r="E6" s="10" t="n">
        <v>0.84</v>
      </c>
      <c r="F6" s="10" t="n">
        <v>0.45</v>
      </c>
      <c r="G6" s="10" t="n">
        <v>0.28</v>
      </c>
      <c r="H6" s="10" t="n">
        <v>1.26</v>
      </c>
      <c r="I6" s="15" t="n">
        <v>0.459</v>
      </c>
    </row>
    <row r="7" customFormat="false" ht="15" hidden="false" customHeight="false" outlineLevel="0" collapsed="false">
      <c r="B7" s="20" t="s">
        <v>53</v>
      </c>
      <c r="C7" s="20" t="s">
        <v>54</v>
      </c>
      <c r="D7" s="20" t="s">
        <v>52</v>
      </c>
      <c r="E7" s="12" t="n">
        <v>1.97</v>
      </c>
      <c r="F7" s="12" t="n">
        <v>1.36</v>
      </c>
      <c r="G7" s="12" t="n">
        <v>0.74</v>
      </c>
      <c r="H7" s="12" t="n">
        <v>0.93</v>
      </c>
      <c r="I7" s="14" t="n">
        <v>0.31</v>
      </c>
    </row>
    <row r="8" customFormat="false" ht="15" hidden="false" customHeight="false" outlineLevel="0" collapsed="false">
      <c r="B8" s="19" t="s">
        <v>55</v>
      </c>
      <c r="C8" s="19" t="s">
        <v>56</v>
      </c>
      <c r="D8" s="19" t="s">
        <v>57</v>
      </c>
      <c r="E8" s="10" t="n">
        <v>1.55</v>
      </c>
      <c r="F8" s="10" t="n">
        <v>1.3</v>
      </c>
      <c r="G8" s="10" t="n">
        <v>0.36</v>
      </c>
      <c r="H8" s="10" t="n">
        <v>0.41</v>
      </c>
      <c r="I8" s="15" t="n">
        <v>0.161</v>
      </c>
    </row>
    <row r="9" customFormat="false" ht="15" hidden="false" customHeight="false" outlineLevel="0" collapsed="false">
      <c r="B9" s="20" t="s">
        <v>58</v>
      </c>
      <c r="C9" s="20" t="s">
        <v>59</v>
      </c>
      <c r="D9" s="20" t="s">
        <v>52</v>
      </c>
      <c r="E9" s="12" t="n">
        <v>2.55</v>
      </c>
      <c r="F9" s="12" t="n">
        <v>2.52</v>
      </c>
      <c r="G9" s="12" t="n">
        <v>1.1</v>
      </c>
      <c r="H9" s="12" t="n">
        <v>0.21</v>
      </c>
      <c r="I9" s="14" t="n">
        <v>0.014</v>
      </c>
    </row>
    <row r="10" customFormat="false" ht="15" hidden="false" customHeight="false" outlineLevel="0" collapsed="false">
      <c r="B10" s="19" t="s">
        <v>60</v>
      </c>
      <c r="C10" s="19" t="s">
        <v>61</v>
      </c>
      <c r="D10" s="19" t="s">
        <v>52</v>
      </c>
      <c r="E10" s="10" t="n">
        <v>1.55</v>
      </c>
      <c r="F10" s="10" t="n">
        <v>0.98</v>
      </c>
      <c r="G10" s="10" t="n">
        <v>0.44</v>
      </c>
      <c r="H10" s="10" t="n">
        <v>3.86</v>
      </c>
      <c r="I10" s="15" t="n">
        <v>0.367</v>
      </c>
    </row>
    <row r="11" customFormat="false" ht="15" hidden="false" customHeight="false" outlineLevel="0" collapsed="false">
      <c r="B11" s="20" t="s">
        <v>62</v>
      </c>
      <c r="C11" s="20" t="s">
        <v>63</v>
      </c>
      <c r="D11" s="20" t="s">
        <v>52</v>
      </c>
      <c r="E11" s="12" t="n">
        <v>5.52</v>
      </c>
      <c r="F11" s="12" t="n">
        <v>5.18</v>
      </c>
      <c r="G11" s="12" t="n">
        <v>4.83</v>
      </c>
      <c r="H11" s="12" t="n">
        <v>0.28</v>
      </c>
      <c r="I11" s="14" t="n">
        <v>0.061</v>
      </c>
    </row>
    <row r="13" customFormat="false" ht="15" hidden="false" customHeight="false" outlineLevel="0" collapsed="false">
      <c r="B13" s="21"/>
      <c r="C13" s="21"/>
      <c r="D13" s="21"/>
      <c r="E13" s="21"/>
      <c r="F13" s="21"/>
      <c r="G13" s="21"/>
      <c r="H13" s="21"/>
      <c r="I13" s="21"/>
    </row>
    <row r="14" customFormat="false" ht="15" hidden="false" customHeight="true" outlineLevel="0" collapsed="false">
      <c r="B14" s="22" t="s">
        <v>64</v>
      </c>
      <c r="C14" s="22"/>
      <c r="D14" s="22"/>
      <c r="E14" s="22"/>
      <c r="F14" s="22"/>
      <c r="G14" s="22"/>
      <c r="H14" s="22"/>
      <c r="I14" s="22"/>
    </row>
    <row r="15" customFormat="false" ht="15" hidden="false" customHeight="true" outlineLevel="0" collapsed="false">
      <c r="B15" s="21" t="s">
        <v>65</v>
      </c>
      <c r="C15" s="21"/>
      <c r="D15" s="21"/>
      <c r="E15" s="21"/>
      <c r="F15" s="21"/>
      <c r="G15" s="21"/>
      <c r="H15" s="21"/>
      <c r="I15" s="21"/>
    </row>
    <row r="16" customFormat="false" ht="23.85" hidden="false" customHeight="true" outlineLevel="0" collapsed="false">
      <c r="B16" s="21" t="s">
        <v>66</v>
      </c>
      <c r="C16" s="21"/>
      <c r="D16" s="21"/>
      <c r="E16" s="21"/>
      <c r="F16" s="21"/>
      <c r="G16" s="21"/>
      <c r="H16" s="21"/>
      <c r="I16" s="21"/>
    </row>
    <row r="17" customFormat="false" ht="15" hidden="false" customHeight="true" outlineLevel="0" collapsed="false">
      <c r="B17" s="21" t="s">
        <v>67</v>
      </c>
      <c r="C17" s="21"/>
      <c r="D17" s="21"/>
      <c r="E17" s="21"/>
      <c r="F17" s="21"/>
      <c r="G17" s="21"/>
      <c r="H17" s="21"/>
      <c r="I17" s="21"/>
    </row>
    <row r="18" customFormat="false" ht="23.85" hidden="false" customHeight="true" outlineLevel="0" collapsed="false">
      <c r="B18" s="21" t="s">
        <v>68</v>
      </c>
      <c r="C18" s="21"/>
      <c r="D18" s="21"/>
      <c r="E18" s="21"/>
      <c r="F18" s="21"/>
      <c r="G18" s="21"/>
      <c r="H18" s="21"/>
      <c r="I18" s="21"/>
    </row>
    <row r="19" customFormat="false" ht="15" hidden="false" customHeight="true" outlineLevel="0" collapsed="false">
      <c r="B19" s="21" t="s">
        <v>69</v>
      </c>
      <c r="C19" s="21"/>
      <c r="D19" s="21"/>
      <c r="E19" s="21"/>
      <c r="F19" s="21"/>
      <c r="G19" s="21"/>
      <c r="H19" s="21"/>
      <c r="I19" s="21"/>
    </row>
    <row r="21" customFormat="false" ht="23.85" hidden="false" customHeight="true" outlineLevel="0" collapsed="false">
      <c r="B21" s="23" t="s">
        <v>70</v>
      </c>
      <c r="C21" s="23"/>
      <c r="D21" s="23"/>
      <c r="E21" s="23"/>
      <c r="F21" s="23"/>
      <c r="G21" s="23"/>
      <c r="H21" s="23"/>
      <c r="I21" s="23"/>
    </row>
  </sheetData>
  <mergeCells count="8">
    <mergeCell ref="B13:I13"/>
    <mergeCell ref="B14:I14"/>
    <mergeCell ref="B15:I15"/>
    <mergeCell ref="B16:I16"/>
    <mergeCell ref="B17:I17"/>
    <mergeCell ref="B18:I18"/>
    <mergeCell ref="B19:I19"/>
    <mergeCell ref="B21:I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2026-09-06T17:04:15Z</dcterms:created>
  <dc:creator>openpyxl</dc:creator>
  <dc:description/>
  <dc:language>en-US</dc:language>
  <cp:lastModifiedBy/>
  <dcterms:modified xsi:type="dcterms:W3CDTF">2026-09-06T17:04:15Z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